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98\Desktop\Сметные расчеты\Приобретение\"/>
    </mc:Choice>
  </mc:AlternateContent>
  <xr:revisionPtr revIDLastSave="0" documentId="8_{A8F01BD4-D3AC-48B2-9359-F54D7AE2C9B5}" xr6:coauthVersionLast="36" xr6:coauthVersionMax="36" xr10:uidLastSave="{00000000-0000-0000-0000-000000000000}"/>
  <bookViews>
    <workbookView xWindow="480" yWindow="90" windowWidth="23250" windowHeight="12330" xr2:uid="{00000000-000D-0000-FFFF-FFFF00000000}"/>
  </bookViews>
  <sheets>
    <sheet name="Лист1" sheetId="2" r:id="rId1"/>
    <sheet name="Лист2" sheetId="3" state="hidden" r:id="rId2"/>
  </sheets>
  <calcPr calcId="191029"/>
</workbook>
</file>

<file path=xl/calcChain.xml><?xml version="1.0" encoding="utf-8"?>
<calcChain xmlns="http://schemas.openxmlformats.org/spreadsheetml/2006/main">
  <c r="C7" i="3" l="1"/>
  <c r="B7" i="3"/>
  <c r="G2" i="3" s="1"/>
  <c r="J3" i="3"/>
  <c r="F7" i="2" l="1"/>
  <c r="O7" i="2" s="1"/>
  <c r="R7" i="2" l="1"/>
  <c r="D7" i="3" l="1"/>
  <c r="J7" i="3" s="1"/>
  <c r="J8" i="3" s="1"/>
  <c r="S7" i="2"/>
  <c r="R8" i="2"/>
  <c r="P8" i="2"/>
  <c r="K7" i="3" l="1"/>
  <c r="K8" i="3" s="1"/>
  <c r="E8" i="2"/>
  <c r="S8" i="2" l="1"/>
  <c r="F8" i="2" l="1"/>
</calcChain>
</file>

<file path=xl/sharedStrings.xml><?xml version="1.0" encoding="utf-8"?>
<sst xmlns="http://schemas.openxmlformats.org/spreadsheetml/2006/main" count="48" uniqueCount="43">
  <si>
    <t>код ИП</t>
  </si>
  <si>
    <t>Модель нового ТС/оборудования</t>
  </si>
  <si>
    <t xml:space="preserve">Дефлятор 2016/2015 </t>
  </si>
  <si>
    <t xml:space="preserve">Дефлятор 2017/2016 </t>
  </si>
  <si>
    <t xml:space="preserve">Дефлятор 2018/2017 </t>
  </si>
  <si>
    <t xml:space="preserve">Дефлятор 2019/2018 </t>
  </si>
  <si>
    <t>Дефлятор 2020/2019</t>
  </si>
  <si>
    <t>Дефлятор 2021/2020</t>
  </si>
  <si>
    <t>Дефлятор 2022/2021</t>
  </si>
  <si>
    <t>Год реализации</t>
  </si>
  <si>
    <t>Стоимость в ценах базового,  года тыс. руб.с НДС</t>
  </si>
  <si>
    <t>Всего, в тыс.руб. без НДС</t>
  </si>
  <si>
    <t>Стоимость  за 1 ед. оборудования в прогнозных ценах, тыс. руб. без НДС</t>
  </si>
  <si>
    <t>Всего, в тыс.руб. с НДС</t>
  </si>
  <si>
    <t>Должность</t>
  </si>
  <si>
    <t>дата составления/подписания</t>
  </si>
  <si>
    <t>Нименование ИП</t>
  </si>
  <si>
    <t>Количество</t>
  </si>
  <si>
    <t>Стоимость в ценах базового,  года тыс. руб.без НДС</t>
  </si>
  <si>
    <t>Итого</t>
  </si>
  <si>
    <t>инженер 1 кат. ОИ Т.Г.Малыгина</t>
  </si>
  <si>
    <t>КС-45717-1Р</t>
  </si>
  <si>
    <t>F_000-34-5-07.10-0025</t>
  </si>
  <si>
    <t>Источник ценовой информации</t>
  </si>
  <si>
    <t>Дефлятор 2023/2022</t>
  </si>
  <si>
    <t>Расчет оценки полной стоимости инвестиционного проекта в прогнозных ценах соответствующих лет по ИП№</t>
  </si>
  <si>
    <t>В ценах</t>
  </si>
  <si>
    <t>года</t>
  </si>
  <si>
    <t>Год окончания реализации инвестиционного проекта</t>
  </si>
  <si>
    <t>Плановая стоимость с учетом снижения инвестиционных затрат на 30 % относительно уровня 2012 года, тыс. руб. без НДС</t>
  </si>
  <si>
    <t>Затраты, не облагаемые НДС всего</t>
  </si>
  <si>
    <t>в т.ч.</t>
  </si>
  <si>
    <t>ФОТ,в т.ч.ЕСН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</si>
  <si>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</si>
  <si>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</si>
  <si>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</si>
  <si>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Начальник отдела инвестиций</t>
  </si>
  <si>
    <t>Манойлова М.С.</t>
  </si>
  <si>
    <t>Сметный расчет  от 20.11.2017 г.</t>
  </si>
  <si>
    <t>КП ООО Торговая Компания «Ивановская марка» б/н от 29.10.2015 г.</t>
  </si>
  <si>
    <t>Приобретение автокрана (1 ед.)</t>
  </si>
  <si>
    <t xml:space="preserve">Источник ценовой информации:Коммерческое предложение в ценах 2015 года  от ООО Торговая Компания «Ивановская марка» б/н от 29.10.2015 г.
Коммерческое предложение в ценах 2015 года  от ООО «К2 Спецтехника» 9 от 22.05.2017 г.
Коммерческое предложение в ценах 2015 года  от ООО «Чайка-НН» б/н от 27.06.2015 г.
Расчет выполнен по минимальной цене
</t>
  </si>
  <si>
    <t>Сметный расчет по ИП F_000-34-5-07.10-0025 Приобретение автокрана (1 ед.)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</si>
</sst>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(* #,##0.00_);_(* \(#,##0.00\);_(* &quot;-&quot;??_);_(@_)"/>
    <numFmt numFmtId="167" formatCode="_-* #,##0.00\ _₽_-;\-* #,##0.00\ _₽_-;_-* &quot;-&quot;\ _₽_-;_-@_-"/>
    <numFmt numFmtId="168" formatCode="0.00000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u/>
      <sz val="8.4"/>
      <color indexed="12"/>
      <name val="Arial"/>
      <family val="2"/>
      <charset val="204"/>
    </font>
    <font>
      <sz val="10"/>
      <name val="Helv"/>
      <charset val="204"/>
    </font>
    <font>
      <sz val="10"/>
      <color rgb="FFFF0000"/>
      <name val="Arial"/>
      <family val="2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0"/>
      <color rgb="FFFF0000"/>
      <name val="Arial Cyr"/>
      <charset val="204"/>
    </font>
    <font>
      <b/>
      <sz val="1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/>
    <xf numFmtId="0" fontId="2" fillId="0" borderId="0"/>
    <xf numFmtId="166" fontId="5" fillId="0" borderId="0" applyFont="0" applyFill="0" applyBorder="0" applyAlignment="0" applyProtection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8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</cellStyleXfs>
  <cellXfs count="46">
    <xf numFmtId="0" fontId="0" fillId="0" borderId="0" xfId="0"/>
    <xf numFmtId="0" fontId="4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0" fillId="0" borderId="0" xfId="0" applyFont="1"/>
    <xf numFmtId="0" fontId="10" fillId="0" borderId="1" xfId="1" applyFont="1" applyFill="1" applyBorder="1" applyAlignment="1">
      <alignment horizontal="center" vertical="center" wrapText="1"/>
    </xf>
    <xf numFmtId="0" fontId="11" fillId="0" borderId="0" xfId="0" applyFont="1"/>
    <xf numFmtId="14" fontId="0" fillId="0" borderId="0" xfId="0" applyNumberFormat="1" applyFont="1"/>
    <xf numFmtId="2" fontId="4" fillId="0" borderId="1" xfId="1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0" fontId="12" fillId="0" borderId="0" xfId="6" applyFont="1"/>
    <xf numFmtId="0" fontId="13" fillId="0" borderId="0" xfId="6" applyFont="1" applyAlignment="1">
      <alignment horizontal="right"/>
    </xf>
    <xf numFmtId="0" fontId="12" fillId="0" borderId="0" xfId="6" applyFont="1" applyAlignment="1">
      <alignment wrapText="1"/>
    </xf>
    <xf numFmtId="0" fontId="14" fillId="0" borderId="0" xfId="6" applyFont="1"/>
    <xf numFmtId="0" fontId="6" fillId="0" borderId="0" xfId="6"/>
    <xf numFmtId="0" fontId="6" fillId="0" borderId="0" xfId="6" applyAlignment="1">
      <alignment horizontal="right" vertical="center" wrapText="1"/>
    </xf>
    <xf numFmtId="0" fontId="6" fillId="0" borderId="0" xfId="6" applyAlignment="1">
      <alignment horizontal="right" vertical="center"/>
    </xf>
    <xf numFmtId="0" fontId="15" fillId="0" borderId="0" xfId="6" applyFont="1"/>
    <xf numFmtId="0" fontId="3" fillId="0" borderId="1" xfId="6" applyFont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 wrapText="1"/>
    </xf>
    <xf numFmtId="0" fontId="4" fillId="0" borderId="1" xfId="6" applyFont="1" applyBorder="1" applyAlignment="1">
      <alignment horizontal="left" vertical="center" wrapText="1"/>
    </xf>
    <xf numFmtId="167" fontId="4" fillId="0" borderId="1" xfId="6" applyNumberFormat="1" applyFont="1" applyBorder="1" applyAlignment="1">
      <alignment horizontal="right" vertical="center" wrapText="1"/>
    </xf>
    <xf numFmtId="43" fontId="6" fillId="0" borderId="0" xfId="6" applyNumberFormat="1"/>
    <xf numFmtId="43" fontId="9" fillId="0" borderId="0" xfId="6" applyNumberFormat="1" applyFont="1" applyAlignment="1">
      <alignment horizontal="center" vertical="center"/>
    </xf>
    <xf numFmtId="43" fontId="15" fillId="0" borderId="0" xfId="6" applyNumberFormat="1" applyFont="1"/>
    <xf numFmtId="0" fontId="16" fillId="0" borderId="1" xfId="6" applyFont="1" applyBorder="1" applyAlignment="1">
      <alignment horizontal="center" vertical="center"/>
    </xf>
    <xf numFmtId="164" fontId="16" fillId="0" borderId="1" xfId="6" applyNumberFormat="1" applyFont="1" applyBorder="1" applyAlignment="1" applyProtection="1">
      <alignment horizontal="center" vertical="center" wrapText="1"/>
      <protection hidden="1"/>
    </xf>
    <xf numFmtId="167" fontId="16" fillId="0" borderId="1" xfId="6" applyNumberFormat="1" applyFont="1" applyBorder="1" applyAlignment="1">
      <alignment horizontal="center" vertical="center"/>
    </xf>
    <xf numFmtId="0" fontId="16" fillId="0" borderId="0" xfId="6" applyFont="1"/>
    <xf numFmtId="0" fontId="17" fillId="0" borderId="0" xfId="6" applyFont="1"/>
    <xf numFmtId="0" fontId="0" fillId="0" borderId="0" xfId="6" applyFont="1" applyAlignment="1">
      <alignment horizontal="right" vertical="center"/>
    </xf>
    <xf numFmtId="14" fontId="0" fillId="0" borderId="0" xfId="6" applyNumberFormat="1" applyFont="1" applyAlignment="1">
      <alignment horizontal="left" vertical="top"/>
    </xf>
    <xf numFmtId="0" fontId="6" fillId="0" borderId="0" xfId="6" applyAlignment="1">
      <alignment vertical="top" wrapText="1"/>
    </xf>
    <xf numFmtId="14" fontId="6" fillId="0" borderId="0" xfId="6" applyNumberFormat="1" applyAlignment="1">
      <alignment horizontal="left" vertical="top"/>
    </xf>
    <xf numFmtId="168" fontId="0" fillId="0" borderId="0" xfId="0" applyNumberFormat="1"/>
    <xf numFmtId="0" fontId="18" fillId="0" borderId="0" xfId="0" applyFont="1" applyBorder="1" applyAlignment="1">
      <alignment horizontal="left" vertical="center" wrapText="1"/>
    </xf>
    <xf numFmtId="0" fontId="3" fillId="0" borderId="2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10" fillId="0" borderId="2" xfId="6" applyFont="1" applyBorder="1" applyAlignment="1">
      <alignment horizontal="center" vertical="center" wrapText="1"/>
    </xf>
    <xf numFmtId="0" fontId="10" fillId="0" borderId="6" xfId="6" applyFont="1" applyBorder="1" applyAlignment="1">
      <alignment horizontal="center" vertical="center" wrapText="1"/>
    </xf>
    <xf numFmtId="0" fontId="6" fillId="0" borderId="0" xfId="6" applyAlignment="1">
      <alignment horizontal="left" vertical="center"/>
    </xf>
    <xf numFmtId="0" fontId="3" fillId="0" borderId="3" xfId="6" applyFont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</cellXfs>
  <cellStyles count="16">
    <cellStyle name="Гиперссылка 2" xfId="4" xr:uid="{00000000-0005-0000-0000-000000000000}"/>
    <cellStyle name="Обычный" xfId="0" builtinId="0"/>
    <cellStyle name="Обычный 13" xfId="5" xr:uid="{00000000-0005-0000-0000-000002000000}"/>
    <cellStyle name="Обычный 2" xfId="6" xr:uid="{00000000-0005-0000-0000-000003000000}"/>
    <cellStyle name="Обычный 3" xfId="7" xr:uid="{00000000-0005-0000-0000-000004000000}"/>
    <cellStyle name="Обычный 3 2" xfId="8" xr:uid="{00000000-0005-0000-0000-000005000000}"/>
    <cellStyle name="Обычный 4" xfId="1" xr:uid="{00000000-0005-0000-0000-000006000000}"/>
    <cellStyle name="Обычный 4 2" xfId="3" xr:uid="{00000000-0005-0000-0000-000007000000}"/>
    <cellStyle name="Обычный 6" xfId="9" xr:uid="{00000000-0005-0000-0000-000008000000}"/>
    <cellStyle name="Стиль 1" xfId="10" xr:uid="{00000000-0005-0000-0000-000009000000}"/>
    <cellStyle name="Финансовый 2" xfId="11" xr:uid="{00000000-0005-0000-0000-00000A000000}"/>
    <cellStyle name="Финансовый 2 2" xfId="12" xr:uid="{00000000-0005-0000-0000-00000B000000}"/>
    <cellStyle name="Финансовый 3" xfId="13" xr:uid="{00000000-0005-0000-0000-00000C000000}"/>
    <cellStyle name="Финансовый 3 2" xfId="14" xr:uid="{00000000-0005-0000-0000-00000D000000}"/>
    <cellStyle name="Финансовый 3 2 2" xfId="2" xr:uid="{00000000-0005-0000-0000-00000E000000}"/>
    <cellStyle name="Финансовый 4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20"/>
  <sheetViews>
    <sheetView tabSelected="1" workbookViewId="0">
      <selection activeCell="C13" sqref="C13"/>
    </sheetView>
  </sheetViews>
  <sheetFormatPr defaultRowHeight="12.75" x14ac:dyDescent="0.2"/>
  <cols>
    <col min="1" max="1" width="10.7109375" customWidth="1"/>
    <col min="2" max="3" width="21.85546875" customWidth="1"/>
    <col min="4" max="4" width="42.85546875" customWidth="1"/>
    <col min="5" max="5" width="13.140625" customWidth="1"/>
    <col min="6" max="7" width="12" customWidth="1"/>
    <col min="8" max="8" width="10.28515625" customWidth="1"/>
    <col min="9" max="9" width="11.140625" customWidth="1"/>
    <col min="10" max="10" width="9.85546875" customWidth="1"/>
    <col min="11" max="11" width="11.42578125" customWidth="1"/>
    <col min="12" max="12" width="10.42578125" customWidth="1"/>
    <col min="13" max="14" width="12.42578125" customWidth="1"/>
    <col min="15" max="15" width="15.42578125" customWidth="1"/>
    <col min="16" max="16" width="12.5703125" customWidth="1"/>
    <col min="17" max="17" width="20.42578125" customWidth="1"/>
    <col min="18" max="18" width="15.28515625" customWidth="1"/>
    <col min="19" max="19" width="13.7109375" customWidth="1"/>
  </cols>
  <sheetData>
    <row r="2" spans="1:19" ht="15.75" x14ac:dyDescent="0.25">
      <c r="G2" s="6" t="s">
        <v>42</v>
      </c>
    </row>
    <row r="3" spans="1:19" ht="70.5" customHeight="1" x14ac:dyDescent="0.2">
      <c r="A3" s="37" t="s">
        <v>41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</row>
    <row r="5" spans="1:19" ht="60" x14ac:dyDescent="0.2">
      <c r="A5" s="3" t="s">
        <v>9</v>
      </c>
      <c r="B5" s="3" t="s">
        <v>0</v>
      </c>
      <c r="C5" s="3" t="s">
        <v>16</v>
      </c>
      <c r="D5" s="3" t="s">
        <v>1</v>
      </c>
      <c r="E5" s="3" t="s">
        <v>10</v>
      </c>
      <c r="F5" s="3" t="s">
        <v>18</v>
      </c>
      <c r="G5" s="3" t="s">
        <v>2</v>
      </c>
      <c r="H5" s="3" t="s">
        <v>3</v>
      </c>
      <c r="I5" s="3" t="s">
        <v>4</v>
      </c>
      <c r="J5" s="3" t="s">
        <v>5</v>
      </c>
      <c r="K5" s="3" t="s">
        <v>6</v>
      </c>
      <c r="L5" s="3" t="s">
        <v>7</v>
      </c>
      <c r="M5" s="3" t="s">
        <v>8</v>
      </c>
      <c r="N5" s="3" t="s">
        <v>24</v>
      </c>
      <c r="O5" s="3" t="s">
        <v>12</v>
      </c>
      <c r="P5" s="3" t="s">
        <v>17</v>
      </c>
      <c r="Q5" s="3" t="s">
        <v>23</v>
      </c>
      <c r="R5" s="3" t="s">
        <v>11</v>
      </c>
      <c r="S5" s="5" t="s">
        <v>13</v>
      </c>
    </row>
    <row r="6" spans="1:19" x14ac:dyDescent="0.2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/>
      <c r="O6" s="3">
        <v>14</v>
      </c>
      <c r="P6" s="3">
        <v>15</v>
      </c>
      <c r="Q6" s="3"/>
      <c r="R6" s="3">
        <v>16</v>
      </c>
      <c r="S6" s="3">
        <v>17</v>
      </c>
    </row>
    <row r="7" spans="1:19" ht="48" x14ac:dyDescent="0.2">
      <c r="A7" s="1">
        <v>2025</v>
      </c>
      <c r="B7" s="1" t="s">
        <v>22</v>
      </c>
      <c r="C7" s="1" t="s">
        <v>40</v>
      </c>
      <c r="D7" s="1" t="s">
        <v>21</v>
      </c>
      <c r="E7" s="8">
        <v>6240</v>
      </c>
      <c r="F7" s="8">
        <f>E7/1.18</f>
        <v>5288.1355932203396</v>
      </c>
      <c r="G7" s="1">
        <v>1.06</v>
      </c>
      <c r="H7" s="1">
        <v>1.05</v>
      </c>
      <c r="I7" s="1">
        <v>1.0449999999999999</v>
      </c>
      <c r="J7" s="1">
        <v>1.042</v>
      </c>
      <c r="K7" s="1">
        <v>1.0389999999999999</v>
      </c>
      <c r="L7" s="1">
        <v>1.04</v>
      </c>
      <c r="M7" s="1">
        <v>1.034</v>
      </c>
      <c r="N7" s="1">
        <v>1.0289999999999999</v>
      </c>
      <c r="O7" s="8">
        <f>F7*H7*I7*J7*K7*L7*M7*N7</f>
        <v>6951.2145175046508</v>
      </c>
      <c r="P7" s="1">
        <v>1</v>
      </c>
      <c r="Q7" s="1" t="s">
        <v>39</v>
      </c>
      <c r="R7" s="8">
        <f>O7*P7</f>
        <v>6951.2145175046508</v>
      </c>
      <c r="S7" s="8">
        <f>R7*1.2</f>
        <v>8341.4574210055798</v>
      </c>
    </row>
    <row r="8" spans="1:19" ht="19.5" customHeight="1" x14ac:dyDescent="0.2">
      <c r="A8" s="2" t="s">
        <v>19</v>
      </c>
      <c r="B8" s="9"/>
      <c r="C8" s="9"/>
      <c r="D8" s="3"/>
      <c r="E8" s="10">
        <f>SUM(E7:E7)</f>
        <v>6240</v>
      </c>
      <c r="F8" s="10">
        <f>SUM(F7:F7)</f>
        <v>5288.1355932203396</v>
      </c>
      <c r="G8" s="11"/>
      <c r="H8" s="2"/>
      <c r="I8" s="2"/>
      <c r="J8" s="2"/>
      <c r="K8" s="2"/>
      <c r="L8" s="2"/>
      <c r="M8" s="2"/>
      <c r="N8" s="2"/>
      <c r="O8" s="10"/>
      <c r="P8" s="11">
        <f>SUM(P7:P7)</f>
        <v>1</v>
      </c>
      <c r="Q8" s="11"/>
      <c r="R8" s="10">
        <f>SUM(R7:R7)</f>
        <v>6951.2145175046508</v>
      </c>
      <c r="S8" s="10">
        <f>SUM(S7:S7)</f>
        <v>8341.4574210055798</v>
      </c>
    </row>
    <row r="10" spans="1:19" x14ac:dyDescent="0.2">
      <c r="D10" s="4"/>
      <c r="E10" s="4"/>
      <c r="F10" s="4"/>
      <c r="G10" s="4"/>
      <c r="H10" s="4"/>
    </row>
    <row r="11" spans="1:19" x14ac:dyDescent="0.2">
      <c r="D11" s="4" t="s">
        <v>14</v>
      </c>
      <c r="E11" s="4"/>
      <c r="F11" s="4" t="s">
        <v>20</v>
      </c>
      <c r="G11" s="4"/>
      <c r="H11" s="4"/>
      <c r="R11" s="36"/>
      <c r="S11" s="36"/>
    </row>
    <row r="12" spans="1:19" x14ac:dyDescent="0.2">
      <c r="D12" s="4" t="s">
        <v>15</v>
      </c>
      <c r="E12" s="4"/>
      <c r="F12" s="7">
        <v>43070</v>
      </c>
      <c r="G12" s="4"/>
      <c r="H12" s="4"/>
    </row>
    <row r="13" spans="1:19" x14ac:dyDescent="0.2">
      <c r="D13" s="4"/>
      <c r="E13" s="4"/>
      <c r="F13" s="4"/>
      <c r="G13" s="4"/>
      <c r="H13" s="4"/>
    </row>
    <row r="14" spans="1:19" x14ac:dyDescent="0.2">
      <c r="D14" s="4"/>
      <c r="E14" s="4"/>
      <c r="F14" s="4"/>
      <c r="G14" s="4"/>
      <c r="H14" s="4"/>
    </row>
    <row r="15" spans="1:19" x14ac:dyDescent="0.2">
      <c r="D15" s="4"/>
      <c r="E15" s="4"/>
      <c r="F15" s="4"/>
      <c r="G15" s="4"/>
      <c r="H15" s="4"/>
    </row>
    <row r="16" spans="1:19" x14ac:dyDescent="0.2">
      <c r="D16" s="4"/>
      <c r="E16" s="4"/>
      <c r="F16" s="4"/>
      <c r="G16" s="4"/>
      <c r="H16" s="4"/>
    </row>
    <row r="17" spans="4:8" x14ac:dyDescent="0.2">
      <c r="D17" s="4"/>
      <c r="E17" s="4"/>
      <c r="F17" s="4"/>
      <c r="G17" s="4"/>
      <c r="H17" s="4"/>
    </row>
    <row r="18" spans="4:8" x14ac:dyDescent="0.2">
      <c r="D18" s="4"/>
      <c r="E18" s="4"/>
      <c r="F18" s="4"/>
      <c r="G18" s="4"/>
      <c r="H18" s="4"/>
    </row>
    <row r="19" spans="4:8" x14ac:dyDescent="0.2">
      <c r="D19" s="4"/>
      <c r="E19" s="4"/>
      <c r="F19" s="4"/>
      <c r="G19" s="4"/>
      <c r="H19" s="4"/>
    </row>
    <row r="20" spans="4:8" x14ac:dyDescent="0.2">
      <c r="D20" s="4"/>
      <c r="E20" s="4"/>
      <c r="F20" s="4"/>
      <c r="G20" s="4"/>
      <c r="H20" s="4"/>
    </row>
  </sheetData>
  <mergeCells count="1">
    <mergeCell ref="A3:S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12"/>
  <sheetViews>
    <sheetView workbookViewId="0">
      <selection activeCell="D21" sqref="D21"/>
    </sheetView>
  </sheetViews>
  <sheetFormatPr defaultRowHeight="12.75" x14ac:dyDescent="0.2"/>
  <cols>
    <col min="1" max="1" width="23.85546875" style="16" customWidth="1"/>
    <col min="2" max="2" width="18.140625" style="16" customWidth="1"/>
    <col min="3" max="3" width="30.28515625" style="16" customWidth="1"/>
    <col min="4" max="4" width="26" style="16" customWidth="1"/>
    <col min="5" max="6" width="13.28515625" style="16" customWidth="1"/>
    <col min="7" max="7" width="24.28515625" style="16" customWidth="1"/>
    <col min="8" max="8" width="27.42578125" style="16" customWidth="1"/>
    <col min="9" max="9" width="13.28515625" style="16" customWidth="1"/>
    <col min="10" max="10" width="16.85546875" style="16" bestFit="1" customWidth="1"/>
    <col min="11" max="11" width="14" style="16" customWidth="1"/>
    <col min="12" max="12" width="10" style="16" bestFit="1" customWidth="1"/>
    <col min="13" max="13" width="14.42578125" style="19" customWidth="1"/>
    <col min="14" max="15" width="9.140625" style="19"/>
    <col min="16" max="16384" width="9.140625" style="16"/>
  </cols>
  <sheetData>
    <row r="2" spans="1:15" s="12" customFormat="1" ht="15" customHeight="1" x14ac:dyDescent="0.25">
      <c r="A2" s="12" t="s">
        <v>25</v>
      </c>
      <c r="C2" s="13"/>
      <c r="E2" s="14"/>
      <c r="F2" s="14"/>
      <c r="G2" s="14" t="str">
        <f>B7</f>
        <v>F_000-34-5-07.10-0025</v>
      </c>
      <c r="I2" s="14"/>
      <c r="J2" s="14"/>
      <c r="K2" s="14"/>
      <c r="M2" s="15"/>
      <c r="N2" s="15"/>
      <c r="O2" s="15"/>
    </row>
    <row r="3" spans="1:15" x14ac:dyDescent="0.2">
      <c r="E3" s="17" t="s">
        <v>26</v>
      </c>
      <c r="F3" s="17"/>
      <c r="G3" s="17"/>
      <c r="H3" s="17"/>
      <c r="I3" s="17"/>
      <c r="J3" s="18">
        <f>A7</f>
        <v>2023</v>
      </c>
      <c r="K3" s="16" t="s">
        <v>27</v>
      </c>
    </row>
    <row r="4" spans="1:15" x14ac:dyDescent="0.2">
      <c r="A4" s="38" t="s">
        <v>28</v>
      </c>
      <c r="B4" s="38" t="s">
        <v>0</v>
      </c>
      <c r="C4" s="38" t="s">
        <v>16</v>
      </c>
      <c r="D4" s="38" t="s">
        <v>29</v>
      </c>
      <c r="E4" s="38" t="s">
        <v>30</v>
      </c>
      <c r="F4" s="43" t="s">
        <v>31</v>
      </c>
      <c r="G4" s="44"/>
      <c r="H4" s="44"/>
      <c r="I4" s="45"/>
      <c r="J4" s="38" t="s">
        <v>11</v>
      </c>
      <c r="K4" s="40" t="s">
        <v>13</v>
      </c>
    </row>
    <row r="5" spans="1:15" ht="60" x14ac:dyDescent="0.2">
      <c r="A5" s="39"/>
      <c r="B5" s="39"/>
      <c r="C5" s="39"/>
      <c r="D5" s="39"/>
      <c r="E5" s="39"/>
      <c r="F5" s="20" t="s">
        <v>32</v>
      </c>
      <c r="G5" s="20" t="s">
        <v>33</v>
      </c>
      <c r="H5" s="20" t="s">
        <v>34</v>
      </c>
      <c r="I5" s="20" t="s">
        <v>35</v>
      </c>
      <c r="J5" s="39"/>
      <c r="K5" s="41"/>
    </row>
    <row r="6" spans="1:15" x14ac:dyDescent="0.2">
      <c r="A6" s="20">
        <v>1</v>
      </c>
      <c r="B6" s="20">
        <v>2</v>
      </c>
      <c r="C6" s="20">
        <v>3</v>
      </c>
      <c r="D6" s="20">
        <v>4</v>
      </c>
      <c r="E6" s="20"/>
      <c r="F6" s="20"/>
      <c r="G6" s="20"/>
      <c r="H6" s="20"/>
      <c r="I6" s="20"/>
      <c r="J6" s="20">
        <v>9</v>
      </c>
      <c r="K6" s="20">
        <v>10</v>
      </c>
    </row>
    <row r="7" spans="1:15" ht="34.5" customHeight="1" x14ac:dyDescent="0.2">
      <c r="A7" s="21">
        <v>2023</v>
      </c>
      <c r="B7" s="21" t="str">
        <f>Лист1!B7</f>
        <v>F_000-34-5-07.10-0025</v>
      </c>
      <c r="C7" s="22" t="str">
        <f>Лист1!C7</f>
        <v>Приобретение автокрана (1 ед.)</v>
      </c>
      <c r="D7" s="23">
        <f>Лист1!R7</f>
        <v>6951.2145175046508</v>
      </c>
      <c r="E7" s="23"/>
      <c r="F7" s="23"/>
      <c r="G7" s="23"/>
      <c r="H7" s="23"/>
      <c r="I7" s="23"/>
      <c r="J7" s="23">
        <f>D7</f>
        <v>6951.2145175046508</v>
      </c>
      <c r="K7" s="23">
        <f>J7*1.18</f>
        <v>8202.4331306554868</v>
      </c>
      <c r="L7" s="24"/>
      <c r="M7" s="25"/>
      <c r="N7" s="26"/>
    </row>
    <row r="8" spans="1:15" s="30" customFormat="1" x14ac:dyDescent="0.2">
      <c r="A8" s="27" t="s">
        <v>19</v>
      </c>
      <c r="B8" s="28"/>
      <c r="C8" s="28"/>
      <c r="D8" s="29"/>
      <c r="E8" s="29"/>
      <c r="F8" s="29"/>
      <c r="G8" s="29"/>
      <c r="H8" s="29"/>
      <c r="I8" s="29"/>
      <c r="J8" s="29">
        <f>J7</f>
        <v>6951.2145175046508</v>
      </c>
      <c r="K8" s="29">
        <f>K7</f>
        <v>8202.4331306554868</v>
      </c>
      <c r="M8" s="31"/>
      <c r="N8" s="31"/>
      <c r="O8" s="31"/>
    </row>
    <row r="10" spans="1:15" x14ac:dyDescent="0.2">
      <c r="B10" s="42" t="s">
        <v>36</v>
      </c>
      <c r="C10" s="42"/>
      <c r="D10" s="32" t="s">
        <v>37</v>
      </c>
    </row>
    <row r="11" spans="1:15" x14ac:dyDescent="0.2">
      <c r="B11" s="33" t="s">
        <v>38</v>
      </c>
      <c r="D11" s="34"/>
    </row>
    <row r="12" spans="1:15" x14ac:dyDescent="0.2">
      <c r="D12" s="35"/>
    </row>
  </sheetData>
  <mergeCells count="9">
    <mergeCell ref="J4:J5"/>
    <mergeCell ref="K4:K5"/>
    <mergeCell ref="B10:C10"/>
    <mergeCell ref="A4:A5"/>
    <mergeCell ref="B4:B5"/>
    <mergeCell ref="C4:C5"/>
    <mergeCell ref="D4:D5"/>
    <mergeCell ref="E4:E5"/>
    <mergeCell ref="F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komi0570</dc:creator>
  <cp:lastModifiedBy>Решетняк Маргарита Игоревна</cp:lastModifiedBy>
  <dcterms:created xsi:type="dcterms:W3CDTF">2016-09-22T13:10:44Z</dcterms:created>
  <dcterms:modified xsi:type="dcterms:W3CDTF">2022-06-15T12:32:00Z</dcterms:modified>
</cp:coreProperties>
</file>